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8" windowWidth="22116" windowHeight="9552"/>
  </bookViews>
  <sheets>
    <sheet name="seguimiento " sheetId="1" r:id="rId1"/>
    <sheet name="provisión y gastos" sheetId="2" r:id="rId2"/>
    <sheet name="estado económico reclamación" sheetId="3" r:id="rId3"/>
    <sheet name="cálculo intereses" sheetId="4" r:id="rId4"/>
    <sheet name="cálculo honorarios" sheetId="5" r:id="rId5"/>
  </sheets>
  <calcPr calcId="125725"/>
</workbook>
</file>

<file path=xl/calcChain.xml><?xml version="1.0" encoding="utf-8"?>
<calcChain xmlns="http://schemas.openxmlformats.org/spreadsheetml/2006/main">
  <c r="D11" i="5"/>
  <c r="D10"/>
  <c r="D9"/>
  <c r="D8"/>
  <c r="D7"/>
  <c r="D6"/>
  <c r="D5"/>
  <c r="D4"/>
  <c r="D13" l="1"/>
  <c r="D15" s="1"/>
  <c r="F13" l="1"/>
  <c r="H13" s="1"/>
  <c r="F15"/>
  <c r="H15" s="1"/>
  <c r="D16"/>
  <c r="D17" s="1"/>
  <c r="D18" l="1"/>
  <c r="F17"/>
  <c r="H17" s="1"/>
  <c r="F16"/>
  <c r="H16" s="1"/>
  <c r="F18" l="1"/>
  <c r="H18" s="1"/>
  <c r="D5" i="4" l="1"/>
  <c r="D4"/>
  <c r="D3"/>
  <c r="A3"/>
  <c r="A4" s="1"/>
  <c r="D2"/>
  <c r="F2" s="1"/>
  <c r="F4" l="1"/>
  <c r="A5"/>
  <c r="F5" s="1"/>
  <c r="F3"/>
  <c r="C7" i="3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6"/>
  <c r="C5"/>
  <c r="E3" i="2"/>
  <c r="E4" s="1"/>
  <c r="E5" s="1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2"/>
</calcChain>
</file>

<file path=xl/sharedStrings.xml><?xml version="1.0" encoding="utf-8"?>
<sst xmlns="http://schemas.openxmlformats.org/spreadsheetml/2006/main" count="76" uniqueCount="73">
  <si>
    <t>CLIENTE</t>
  </si>
  <si>
    <t>CONTRARIO</t>
  </si>
  <si>
    <t>TIPO ASUNTO</t>
  </si>
  <si>
    <t>JUZGADO</t>
  </si>
  <si>
    <t>AUDIENCIA</t>
  </si>
  <si>
    <t>FECHA</t>
  </si>
  <si>
    <t>ACTUACIÓN</t>
  </si>
  <si>
    <t>CONCEPTO</t>
  </si>
  <si>
    <t>INGRESO</t>
  </si>
  <si>
    <t>GASTO</t>
  </si>
  <si>
    <t>SALDO</t>
  </si>
  <si>
    <t>IMPORTE INICIAL</t>
  </si>
  <si>
    <t>PROVISIÓN DE FONDOS</t>
  </si>
  <si>
    <t>BUROFAX</t>
  </si>
  <si>
    <t>PROVISÓN PROCURADOR</t>
  </si>
  <si>
    <t>PAGOS</t>
  </si>
  <si>
    <t>IMPORTE</t>
  </si>
  <si>
    <t>PENDIENTE</t>
  </si>
  <si>
    <t>importe</t>
  </si>
  <si>
    <t>fecha inicio</t>
  </si>
  <si>
    <t>fecha fin</t>
  </si>
  <si>
    <t>días</t>
  </si>
  <si>
    <t>tipo interés</t>
  </si>
  <si>
    <t>intereses</t>
  </si>
  <si>
    <t>fecha pago parcial</t>
  </si>
  <si>
    <t>porcentaje</t>
  </si>
  <si>
    <t>cuantía</t>
  </si>
  <si>
    <t>resultado</t>
  </si>
  <si>
    <t>hasta 1000</t>
  </si>
  <si>
    <t>de 1001 a 6000</t>
  </si>
  <si>
    <t>de 6001 a 45000</t>
  </si>
  <si>
    <t>de 45001 a 600000</t>
  </si>
  <si>
    <t>de 600001 a 1800000</t>
  </si>
  <si>
    <t>de 1800001 a 4500000</t>
  </si>
  <si>
    <t>de 4500001 a 9000000</t>
  </si>
  <si>
    <t>por encima</t>
  </si>
  <si>
    <t>suma</t>
  </si>
  <si>
    <t>total</t>
  </si>
  <si>
    <t>desahucio sin oposición del 50% resultado de la casilla D13</t>
  </si>
  <si>
    <t>acumulación acción reclamación rentas incremento 50% casilla D15</t>
  </si>
  <si>
    <t>ejecución sentencia 35% casilla D17</t>
  </si>
  <si>
    <t>minuta 88/2014 a cuenta</t>
  </si>
  <si>
    <t xml:space="preserve">Cuantía demanda </t>
  </si>
  <si>
    <t xml:space="preserve">CÁLCULO HONORARIOS DECLARATIVOS </t>
  </si>
  <si>
    <t>tramos (€)</t>
  </si>
  <si>
    <t>IVA (%)</t>
  </si>
  <si>
    <t>PROCURADOR</t>
  </si>
  <si>
    <t>ABOGADO</t>
  </si>
  <si>
    <t>remito bufofax</t>
  </si>
  <si>
    <t>recepción burofax</t>
  </si>
  <si>
    <t>admisión a trámite</t>
  </si>
  <si>
    <t>emplazamiento demandado</t>
  </si>
  <si>
    <t>fine plazo contestación 12/11 gracia 13/11</t>
  </si>
  <si>
    <t>contestación demanda</t>
  </si>
  <si>
    <t>audiencia previa</t>
  </si>
  <si>
    <t>AUTOS</t>
  </si>
  <si>
    <t>ROLLO</t>
  </si>
  <si>
    <t>PROCEDIMIENTO</t>
  </si>
  <si>
    <t>ordinario</t>
  </si>
  <si>
    <t>primera instancia 15 palma</t>
  </si>
  <si>
    <t>829/2014</t>
  </si>
  <si>
    <t>CUANTÍA</t>
  </si>
  <si>
    <t>juicio</t>
  </si>
  <si>
    <t>10:00 horas</t>
  </si>
  <si>
    <t>11:00 horas</t>
  </si>
  <si>
    <t>sentencia estimatoria demanda</t>
  </si>
  <si>
    <t>fine plazo apelación 3/7 gracia 6/7</t>
  </si>
  <si>
    <t>presentación demanda</t>
  </si>
  <si>
    <t>OBSERVACIONES</t>
  </si>
  <si>
    <t>importe pago parcial</t>
  </si>
  <si>
    <t>reclamación cantidad</t>
  </si>
  <si>
    <t>nota: esta hoja sirve para calcular honorarios conforme a las escalas por cuantía para los procesos declarativos que se contienen en los criterios orientadores de los colegios de abogados a efectos de tasaciones de costas y juras. Los porcentajes de este ejemplo no obedecen a los reales establecidos por el ICAIB</t>
  </si>
  <si>
    <t>nota: evidentemente, la eficacia de este sistema de control depende de la coordinación de su contenido con una agenda en la que apuntar los señalamientos y plazos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</si>
</sst>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0\ [$€-1]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2" fontId="0" fillId="0" borderId="0" xfId="0" applyNumberFormat="1"/>
    <xf numFmtId="10" fontId="0" fillId="0" borderId="0" xfId="0" applyNumberFormat="1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justify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abSelected="1" topLeftCell="A22" workbookViewId="0">
      <selection activeCell="D14" sqref="D14"/>
    </sheetView>
  </sheetViews>
  <sheetFormatPr baseColWidth="10" defaultRowHeight="14.4"/>
  <cols>
    <col min="1" max="1" width="15.44140625" bestFit="1" customWidth="1"/>
    <col min="2" max="2" width="57.44140625" customWidth="1"/>
    <col min="3" max="3" width="36.109375" bestFit="1" customWidth="1"/>
    <col min="4" max="4" width="34.33203125" customWidth="1"/>
  </cols>
  <sheetData>
    <row r="1" spans="1:4">
      <c r="A1" s="7" t="s">
        <v>0</v>
      </c>
    </row>
    <row r="2" spans="1:4">
      <c r="A2" t="s">
        <v>46</v>
      </c>
    </row>
    <row r="3" spans="1:4">
      <c r="A3" s="7" t="s">
        <v>1</v>
      </c>
    </row>
    <row r="4" spans="1:4">
      <c r="A4" s="8" t="s">
        <v>47</v>
      </c>
    </row>
    <row r="5" spans="1:4">
      <c r="A5" s="8" t="s">
        <v>46</v>
      </c>
    </row>
    <row r="6" spans="1:4">
      <c r="A6" s="7" t="s">
        <v>2</v>
      </c>
      <c r="B6" t="s">
        <v>70</v>
      </c>
    </row>
    <row r="7" spans="1:4">
      <c r="A7" s="7" t="s">
        <v>61</v>
      </c>
      <c r="B7" s="10">
        <v>15000</v>
      </c>
    </row>
    <row r="8" spans="1:4">
      <c r="A8" s="7" t="s">
        <v>57</v>
      </c>
      <c r="B8" t="s">
        <v>58</v>
      </c>
    </row>
    <row r="9" spans="1:4">
      <c r="A9" s="7" t="s">
        <v>3</v>
      </c>
      <c r="B9" t="s">
        <v>59</v>
      </c>
    </row>
    <row r="10" spans="1:4">
      <c r="A10" t="s">
        <v>55</v>
      </c>
      <c r="B10" t="s">
        <v>60</v>
      </c>
    </row>
    <row r="11" spans="1:4">
      <c r="A11" s="7" t="s">
        <v>4</v>
      </c>
    </row>
    <row r="12" spans="1:4">
      <c r="A12" t="s">
        <v>56</v>
      </c>
    </row>
    <row r="14" spans="1:4" ht="72">
      <c r="A14" s="7" t="s">
        <v>5</v>
      </c>
      <c r="B14" s="7" t="s">
        <v>6</v>
      </c>
      <c r="C14" s="7" t="s">
        <v>68</v>
      </c>
      <c r="D14" s="13" t="s">
        <v>72</v>
      </c>
    </row>
    <row r="15" spans="1:4">
      <c r="A15" s="1">
        <v>41649</v>
      </c>
      <c r="B15" t="s">
        <v>48</v>
      </c>
    </row>
    <row r="16" spans="1:4">
      <c r="A16" s="1">
        <v>41651</v>
      </c>
      <c r="B16" t="s">
        <v>49</v>
      </c>
    </row>
    <row r="17" spans="1:3">
      <c r="A17" s="1">
        <v>41669</v>
      </c>
      <c r="B17" t="s">
        <v>67</v>
      </c>
    </row>
    <row r="18" spans="1:3">
      <c r="A18" s="1">
        <v>41677</v>
      </c>
      <c r="B18" t="s">
        <v>50</v>
      </c>
    </row>
    <row r="19" spans="1:3">
      <c r="A19" s="1">
        <v>41927</v>
      </c>
      <c r="B19" t="s">
        <v>51</v>
      </c>
      <c r="C19" t="s">
        <v>52</v>
      </c>
    </row>
    <row r="20" spans="1:3">
      <c r="A20" s="1">
        <v>41956</v>
      </c>
      <c r="B20" t="s">
        <v>53</v>
      </c>
    </row>
    <row r="21" spans="1:3">
      <c r="A21" s="1">
        <v>42003</v>
      </c>
      <c r="B21" t="s">
        <v>54</v>
      </c>
      <c r="C21" t="s">
        <v>64</v>
      </c>
    </row>
    <row r="22" spans="1:3">
      <c r="A22" s="1">
        <v>42098</v>
      </c>
      <c r="B22" t="s">
        <v>62</v>
      </c>
      <c r="C22" t="s">
        <v>63</v>
      </c>
    </row>
    <row r="23" spans="1:3">
      <c r="A23" s="1">
        <v>42160</v>
      </c>
      <c r="B23" t="s">
        <v>65</v>
      </c>
      <c r="C23" t="s">
        <v>66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activeCell="C6" sqref="C6"/>
    </sheetView>
  </sheetViews>
  <sheetFormatPr baseColWidth="10" defaultRowHeight="14.4"/>
  <cols>
    <col min="2" max="2" width="22.109375" bestFit="1" customWidth="1"/>
    <col min="3" max="4" width="11.5546875" style="2"/>
  </cols>
  <sheetData>
    <row r="1" spans="1:5">
      <c r="A1" t="s">
        <v>5</v>
      </c>
      <c r="B1" t="s">
        <v>7</v>
      </c>
      <c r="C1" s="2" t="s">
        <v>8</v>
      </c>
      <c r="D1" s="2" t="s">
        <v>9</v>
      </c>
      <c r="E1" t="s">
        <v>10</v>
      </c>
    </row>
    <row r="2" spans="1:5">
      <c r="A2" s="1">
        <v>41921</v>
      </c>
      <c r="B2" t="s">
        <v>12</v>
      </c>
      <c r="C2" s="2">
        <v>600</v>
      </c>
      <c r="D2" s="2">
        <v>0</v>
      </c>
      <c r="E2" s="2">
        <f>C2-C3</f>
        <v>600</v>
      </c>
    </row>
    <row r="3" spans="1:5">
      <c r="A3" s="1">
        <v>41649</v>
      </c>
      <c r="B3" t="s">
        <v>13</v>
      </c>
      <c r="D3" s="2">
        <v>36</v>
      </c>
      <c r="E3" s="2">
        <f>E2+C3-D3</f>
        <v>564</v>
      </c>
    </row>
    <row r="4" spans="1:5">
      <c r="A4" s="1">
        <v>41942</v>
      </c>
      <c r="B4" t="s">
        <v>14</v>
      </c>
      <c r="D4" s="2">
        <v>200</v>
      </c>
      <c r="E4" s="2">
        <f t="shared" ref="E4:E29" si="0">E3+C4-D4</f>
        <v>364</v>
      </c>
    </row>
    <row r="5" spans="1:5">
      <c r="A5" s="1">
        <v>41942</v>
      </c>
      <c r="B5" t="s">
        <v>41</v>
      </c>
      <c r="D5" s="2">
        <v>300</v>
      </c>
      <c r="E5" s="2">
        <f t="shared" si="0"/>
        <v>64</v>
      </c>
    </row>
    <row r="6" spans="1:5">
      <c r="E6" s="2">
        <f t="shared" si="0"/>
        <v>64</v>
      </c>
    </row>
    <row r="7" spans="1:5">
      <c r="E7" s="2">
        <f t="shared" si="0"/>
        <v>64</v>
      </c>
    </row>
    <row r="8" spans="1:5">
      <c r="E8" s="2">
        <f t="shared" si="0"/>
        <v>64</v>
      </c>
    </row>
    <row r="9" spans="1:5">
      <c r="E9" s="2">
        <f t="shared" si="0"/>
        <v>64</v>
      </c>
    </row>
    <row r="10" spans="1:5">
      <c r="E10" s="2">
        <f t="shared" si="0"/>
        <v>64</v>
      </c>
    </row>
    <row r="11" spans="1:5">
      <c r="E11" s="2">
        <f t="shared" si="0"/>
        <v>64</v>
      </c>
    </row>
    <row r="12" spans="1:5">
      <c r="E12" s="2">
        <f t="shared" si="0"/>
        <v>64</v>
      </c>
    </row>
    <row r="13" spans="1:5">
      <c r="E13" s="2">
        <f t="shared" si="0"/>
        <v>64</v>
      </c>
    </row>
    <row r="14" spans="1:5">
      <c r="E14" s="2">
        <f t="shared" si="0"/>
        <v>64</v>
      </c>
    </row>
    <row r="15" spans="1:5">
      <c r="E15" s="2">
        <f t="shared" si="0"/>
        <v>64</v>
      </c>
    </row>
    <row r="16" spans="1:5">
      <c r="E16" s="2">
        <f t="shared" si="0"/>
        <v>64</v>
      </c>
    </row>
    <row r="17" spans="5:5">
      <c r="E17" s="2">
        <f t="shared" si="0"/>
        <v>64</v>
      </c>
    </row>
    <row r="18" spans="5:5">
      <c r="E18" s="2">
        <f t="shared" si="0"/>
        <v>64</v>
      </c>
    </row>
    <row r="19" spans="5:5">
      <c r="E19" s="2">
        <f t="shared" si="0"/>
        <v>64</v>
      </c>
    </row>
    <row r="20" spans="5:5">
      <c r="E20" s="2">
        <f t="shared" si="0"/>
        <v>64</v>
      </c>
    </row>
    <row r="21" spans="5:5">
      <c r="E21" s="2">
        <f t="shared" si="0"/>
        <v>64</v>
      </c>
    </row>
    <row r="22" spans="5:5">
      <c r="E22" s="2">
        <f t="shared" si="0"/>
        <v>64</v>
      </c>
    </row>
    <row r="23" spans="5:5">
      <c r="E23" s="2">
        <f t="shared" si="0"/>
        <v>64</v>
      </c>
    </row>
    <row r="24" spans="5:5">
      <c r="E24" s="2">
        <f t="shared" si="0"/>
        <v>64</v>
      </c>
    </row>
    <row r="25" spans="5:5">
      <c r="E25" s="2">
        <f t="shared" si="0"/>
        <v>64</v>
      </c>
    </row>
    <row r="26" spans="5:5">
      <c r="E26" s="2">
        <f t="shared" si="0"/>
        <v>64</v>
      </c>
    </row>
    <row r="27" spans="5:5">
      <c r="E27" s="2">
        <f t="shared" si="0"/>
        <v>64</v>
      </c>
    </row>
    <row r="28" spans="5:5">
      <c r="E28" s="2">
        <f t="shared" si="0"/>
        <v>64</v>
      </c>
    </row>
    <row r="29" spans="5:5">
      <c r="E29" s="2">
        <f t="shared" si="0"/>
        <v>64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2"/>
  <sheetViews>
    <sheetView workbookViewId="0">
      <selection activeCell="A9" sqref="A9"/>
    </sheetView>
  </sheetViews>
  <sheetFormatPr baseColWidth="10" defaultRowHeight="14.4"/>
  <cols>
    <col min="1" max="1" width="15.21875" style="1" bestFit="1" customWidth="1"/>
    <col min="2" max="3" width="11.5546875" style="2"/>
  </cols>
  <sheetData>
    <row r="1" spans="1:3">
      <c r="A1" s="1" t="s">
        <v>11</v>
      </c>
      <c r="B1" s="2">
        <v>15000</v>
      </c>
    </row>
    <row r="3" spans="1:3">
      <c r="A3" s="1" t="s">
        <v>15</v>
      </c>
    </row>
    <row r="4" spans="1:3">
      <c r="A4" s="1" t="s">
        <v>5</v>
      </c>
      <c r="B4" s="2" t="s">
        <v>16</v>
      </c>
      <c r="C4" s="2" t="s">
        <v>17</v>
      </c>
    </row>
    <row r="5" spans="1:3">
      <c r="A5" s="1">
        <v>41903</v>
      </c>
      <c r="B5" s="2">
        <v>2500</v>
      </c>
      <c r="C5" s="2">
        <f>B1-B5</f>
        <v>12500</v>
      </c>
    </row>
    <row r="6" spans="1:3">
      <c r="A6" s="1">
        <v>41933</v>
      </c>
      <c r="B6" s="2">
        <v>2000</v>
      </c>
      <c r="C6" s="2">
        <f>C5-B6</f>
        <v>10500</v>
      </c>
    </row>
    <row r="7" spans="1:3">
      <c r="A7" s="1">
        <v>41964</v>
      </c>
      <c r="B7" s="2">
        <v>2000</v>
      </c>
      <c r="C7" s="2">
        <f t="shared" ref="C7:C32" si="0">C6-B7</f>
        <v>8500</v>
      </c>
    </row>
    <row r="8" spans="1:3">
      <c r="A8" s="1">
        <v>41994</v>
      </c>
      <c r="B8" s="2">
        <v>8500</v>
      </c>
      <c r="C8" s="2">
        <f t="shared" si="0"/>
        <v>0</v>
      </c>
    </row>
    <row r="9" spans="1:3">
      <c r="C9" s="2">
        <f t="shared" si="0"/>
        <v>0</v>
      </c>
    </row>
    <row r="10" spans="1:3">
      <c r="C10" s="2">
        <f t="shared" si="0"/>
        <v>0</v>
      </c>
    </row>
    <row r="11" spans="1:3">
      <c r="C11" s="2">
        <f t="shared" si="0"/>
        <v>0</v>
      </c>
    </row>
    <row r="12" spans="1:3">
      <c r="C12" s="2">
        <f t="shared" si="0"/>
        <v>0</v>
      </c>
    </row>
    <row r="13" spans="1:3">
      <c r="C13" s="2">
        <f t="shared" si="0"/>
        <v>0</v>
      </c>
    </row>
    <row r="14" spans="1:3">
      <c r="C14" s="2">
        <f t="shared" si="0"/>
        <v>0</v>
      </c>
    </row>
    <row r="15" spans="1:3">
      <c r="C15" s="2">
        <f t="shared" si="0"/>
        <v>0</v>
      </c>
    </row>
    <row r="16" spans="1:3">
      <c r="C16" s="2">
        <f t="shared" si="0"/>
        <v>0</v>
      </c>
    </row>
    <row r="17" spans="3:3">
      <c r="C17" s="2">
        <f t="shared" si="0"/>
        <v>0</v>
      </c>
    </row>
    <row r="18" spans="3:3">
      <c r="C18" s="2">
        <f t="shared" si="0"/>
        <v>0</v>
      </c>
    </row>
    <row r="19" spans="3:3">
      <c r="C19" s="2">
        <f t="shared" si="0"/>
        <v>0</v>
      </c>
    </row>
    <row r="20" spans="3:3">
      <c r="C20" s="2">
        <f t="shared" si="0"/>
        <v>0</v>
      </c>
    </row>
    <row r="21" spans="3:3">
      <c r="C21" s="2">
        <f t="shared" si="0"/>
        <v>0</v>
      </c>
    </row>
    <row r="22" spans="3:3">
      <c r="C22" s="2">
        <f t="shared" si="0"/>
        <v>0</v>
      </c>
    </row>
    <row r="23" spans="3:3">
      <c r="C23" s="2">
        <f t="shared" si="0"/>
        <v>0</v>
      </c>
    </row>
    <row r="24" spans="3:3">
      <c r="C24" s="2">
        <f t="shared" si="0"/>
        <v>0</v>
      </c>
    </row>
    <row r="25" spans="3:3">
      <c r="C25" s="2">
        <f t="shared" si="0"/>
        <v>0</v>
      </c>
    </row>
    <row r="26" spans="3:3">
      <c r="C26" s="2">
        <f t="shared" si="0"/>
        <v>0</v>
      </c>
    </row>
    <row r="27" spans="3:3">
      <c r="C27" s="2">
        <f t="shared" si="0"/>
        <v>0</v>
      </c>
    </row>
    <row r="28" spans="3:3">
      <c r="C28" s="2">
        <f t="shared" si="0"/>
        <v>0</v>
      </c>
    </row>
    <row r="29" spans="3:3">
      <c r="C29" s="2">
        <f t="shared" si="0"/>
        <v>0</v>
      </c>
    </row>
    <row r="30" spans="3:3">
      <c r="C30" s="2">
        <f t="shared" si="0"/>
        <v>0</v>
      </c>
    </row>
    <row r="31" spans="3:3">
      <c r="C31" s="2">
        <f t="shared" si="0"/>
        <v>0</v>
      </c>
    </row>
    <row r="32" spans="3:3">
      <c r="C32" s="2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H1" sqref="H1"/>
    </sheetView>
  </sheetViews>
  <sheetFormatPr baseColWidth="10" defaultRowHeight="14.4"/>
  <cols>
    <col min="7" max="7" width="16.5546875" customWidth="1"/>
    <col min="8" max="8" width="19" customWidth="1"/>
  </cols>
  <sheetData>
    <row r="1" spans="1:8">
      <c r="A1" s="3" t="s">
        <v>18</v>
      </c>
      <c r="B1" t="s">
        <v>19</v>
      </c>
      <c r="C1" t="s">
        <v>20</v>
      </c>
      <c r="D1" t="s">
        <v>21</v>
      </c>
      <c r="E1" t="s">
        <v>22</v>
      </c>
      <c r="F1" s="3" t="s">
        <v>23</v>
      </c>
      <c r="G1" t="s">
        <v>24</v>
      </c>
      <c r="H1" s="2" t="s">
        <v>69</v>
      </c>
    </row>
    <row r="2" spans="1:8">
      <c r="A2" s="3">
        <v>15000</v>
      </c>
      <c r="B2" s="1">
        <v>41669</v>
      </c>
      <c r="C2" s="1">
        <v>41903</v>
      </c>
      <c r="D2" s="4">
        <f t="shared" ref="D2:D5" si="0">(C2-B2)+1</f>
        <v>235</v>
      </c>
      <c r="E2" s="5">
        <v>4</v>
      </c>
      <c r="F2" s="3">
        <f t="shared" ref="F2:F5" si="1">(A2*D2*E2)/36500</f>
        <v>386.30136986301369</v>
      </c>
      <c r="G2" s="1">
        <v>42268</v>
      </c>
      <c r="H2" s="2">
        <v>2500</v>
      </c>
    </row>
    <row r="3" spans="1:8">
      <c r="A3" s="3">
        <f>A2-H2</f>
        <v>12500</v>
      </c>
      <c r="B3" s="1">
        <v>41904</v>
      </c>
      <c r="C3" s="1">
        <v>41933</v>
      </c>
      <c r="D3" s="4">
        <f t="shared" si="0"/>
        <v>30</v>
      </c>
      <c r="E3" s="5">
        <v>4</v>
      </c>
      <c r="F3" s="3">
        <f t="shared" si="1"/>
        <v>41.095890410958901</v>
      </c>
      <c r="G3" s="1">
        <v>42298</v>
      </c>
      <c r="H3" s="2">
        <v>2000</v>
      </c>
    </row>
    <row r="4" spans="1:8">
      <c r="A4" s="3">
        <f t="shared" ref="A4:A5" si="2">A3-H3</f>
        <v>10500</v>
      </c>
      <c r="B4" s="1">
        <v>41934</v>
      </c>
      <c r="C4" s="1">
        <v>41964</v>
      </c>
      <c r="D4" s="4">
        <f t="shared" si="0"/>
        <v>31</v>
      </c>
      <c r="E4" s="5">
        <v>4</v>
      </c>
      <c r="F4" s="3">
        <f t="shared" si="1"/>
        <v>35.671232876712331</v>
      </c>
      <c r="G4" s="1">
        <v>42329</v>
      </c>
      <c r="H4" s="2">
        <v>2000</v>
      </c>
    </row>
    <row r="5" spans="1:8">
      <c r="A5" s="3">
        <f t="shared" si="2"/>
        <v>8500</v>
      </c>
      <c r="B5" s="1">
        <v>41965</v>
      </c>
      <c r="C5" s="1">
        <v>41994</v>
      </c>
      <c r="D5" s="4">
        <f t="shared" si="0"/>
        <v>30</v>
      </c>
      <c r="E5" s="5">
        <v>4</v>
      </c>
      <c r="F5" s="3">
        <f t="shared" si="1"/>
        <v>27.945205479452056</v>
      </c>
      <c r="G5" s="1">
        <v>42359</v>
      </c>
      <c r="H5" s="2">
        <v>8500</v>
      </c>
    </row>
    <row r="6" spans="1:8">
      <c r="A6" s="3"/>
      <c r="B6" s="1"/>
      <c r="C6" s="1"/>
      <c r="D6" s="4"/>
      <c r="E6" s="5"/>
      <c r="F6" s="3"/>
      <c r="G6" s="1"/>
      <c r="H6" s="2"/>
    </row>
    <row r="7" spans="1:8">
      <c r="A7" s="3"/>
      <c r="B7" s="1"/>
      <c r="C7" s="1"/>
      <c r="D7" s="4"/>
      <c r="E7" s="5"/>
      <c r="F7" s="3"/>
      <c r="G7" s="1"/>
      <c r="H7" s="2"/>
    </row>
    <row r="8" spans="1:8">
      <c r="A8" s="3"/>
      <c r="B8" s="1"/>
      <c r="C8" s="1"/>
      <c r="D8" s="4"/>
      <c r="E8" s="5"/>
      <c r="F8" s="3"/>
      <c r="G8" s="1"/>
      <c r="H8" s="2"/>
    </row>
    <row r="9" spans="1:8">
      <c r="A9" s="3"/>
      <c r="B9" s="1"/>
      <c r="C9" s="1"/>
      <c r="D9" s="4"/>
      <c r="E9" s="5"/>
      <c r="F9" s="3"/>
      <c r="G9" s="1"/>
      <c r="H9" s="2"/>
    </row>
    <row r="10" spans="1:8">
      <c r="A10" s="3"/>
      <c r="B10" s="1"/>
      <c r="C10" s="1"/>
      <c r="D10" s="4"/>
      <c r="E10" s="5"/>
      <c r="F10" s="3"/>
      <c r="G10" s="1"/>
      <c r="H10" s="2"/>
    </row>
    <row r="11" spans="1:8">
      <c r="A11" s="3"/>
      <c r="B11" s="1"/>
      <c r="C11" s="1"/>
      <c r="D11" s="4"/>
      <c r="E11" s="5"/>
      <c r="F11" s="3"/>
      <c r="G11" s="1"/>
      <c r="H11" s="2"/>
    </row>
    <row r="12" spans="1:8">
      <c r="A12" s="3"/>
      <c r="B12" s="1"/>
      <c r="C12" s="1"/>
      <c r="D12" s="4"/>
      <c r="E12" s="5"/>
      <c r="F12" s="3"/>
      <c r="G12" s="1"/>
      <c r="H12" s="2"/>
    </row>
    <row r="13" spans="1:8">
      <c r="A13" s="3"/>
      <c r="B13" s="1"/>
      <c r="C13" s="1"/>
      <c r="D13" s="4"/>
      <c r="E13" s="5"/>
      <c r="F13" s="3"/>
      <c r="G13" s="1"/>
      <c r="H13" s="2"/>
    </row>
    <row r="14" spans="1:8">
      <c r="A14" s="3"/>
      <c r="B14" s="1"/>
      <c r="C14" s="1"/>
      <c r="D14" s="4"/>
      <c r="E14" s="5"/>
      <c r="F14" s="3"/>
      <c r="G14" s="1"/>
      <c r="H14" s="2"/>
    </row>
    <row r="15" spans="1:8">
      <c r="A15" s="3"/>
      <c r="B15" s="1"/>
      <c r="C15" s="1"/>
      <c r="D15" s="4"/>
      <c r="E15" s="5"/>
      <c r="F15" s="3"/>
      <c r="G15" s="1"/>
      <c r="H15" s="2"/>
    </row>
    <row r="16" spans="1:8">
      <c r="A16" s="3"/>
      <c r="B16" s="1"/>
      <c r="C16" s="1"/>
      <c r="D16" s="4"/>
      <c r="E16" s="5"/>
      <c r="F16" s="3"/>
      <c r="G16" s="1"/>
      <c r="H16" s="2"/>
    </row>
    <row r="17" spans="1:8">
      <c r="A17" s="3"/>
      <c r="B17" s="1"/>
      <c r="C17" s="1"/>
      <c r="D17" s="4"/>
      <c r="E17" s="5"/>
      <c r="F17" s="3"/>
      <c r="G17" s="1"/>
      <c r="H17" s="2"/>
    </row>
    <row r="18" spans="1:8">
      <c r="A18" s="3"/>
      <c r="B18" s="1"/>
      <c r="C18" s="1"/>
      <c r="D18" s="4"/>
      <c r="E18" s="5"/>
      <c r="F18" s="3"/>
    </row>
    <row r="19" spans="1:8">
      <c r="A19" s="3"/>
      <c r="B19" s="1"/>
      <c r="C19" s="1"/>
      <c r="D19" s="4"/>
      <c r="E19" s="5"/>
      <c r="F19" s="3"/>
    </row>
    <row r="20" spans="1:8">
      <c r="A20" s="3"/>
      <c r="B20" s="1"/>
      <c r="C20" s="1"/>
      <c r="D20" s="4"/>
      <c r="E20" s="5"/>
      <c r="F20" s="3"/>
    </row>
    <row r="21" spans="1:8">
      <c r="A21" s="3"/>
      <c r="B21" s="1"/>
      <c r="C21" s="1"/>
      <c r="D21" s="4"/>
      <c r="E21" s="5"/>
      <c r="F21" s="3"/>
    </row>
    <row r="22" spans="1:8">
      <c r="A22" s="3"/>
      <c r="B22" s="1"/>
      <c r="C22" s="1"/>
      <c r="D22" s="4"/>
      <c r="E22" s="5"/>
      <c r="F22" s="3"/>
    </row>
    <row r="23" spans="1:8">
      <c r="A23" s="3"/>
      <c r="B23" s="1"/>
      <c r="C23" s="1"/>
      <c r="D23" s="4"/>
      <c r="E23" s="5"/>
      <c r="F23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C22" sqref="C22"/>
    </sheetView>
  </sheetViews>
  <sheetFormatPr baseColWidth="10" defaultRowHeight="14.4"/>
  <cols>
    <col min="1" max="1" width="71.6640625" bestFit="1" customWidth="1"/>
  </cols>
  <sheetData>
    <row r="1" spans="1:8">
      <c r="A1" t="s">
        <v>43</v>
      </c>
    </row>
    <row r="2" spans="1:8">
      <c r="A2" t="s">
        <v>42</v>
      </c>
      <c r="B2" s="2">
        <v>15000</v>
      </c>
    </row>
    <row r="3" spans="1:8">
      <c r="A3" t="s">
        <v>44</v>
      </c>
      <c r="B3" t="s">
        <v>25</v>
      </c>
      <c r="C3" t="s">
        <v>26</v>
      </c>
      <c r="D3" t="s">
        <v>27</v>
      </c>
    </row>
    <row r="4" spans="1:8">
      <c r="A4" t="s">
        <v>28</v>
      </c>
      <c r="B4" s="6">
        <v>0.3</v>
      </c>
      <c r="C4" s="2">
        <v>1000</v>
      </c>
      <c r="D4" s="2">
        <f>B4*C4</f>
        <v>300</v>
      </c>
    </row>
    <row r="5" spans="1:8">
      <c r="A5" t="s">
        <v>29</v>
      </c>
      <c r="B5" s="6">
        <v>0.16</v>
      </c>
      <c r="C5" s="2">
        <v>5000</v>
      </c>
      <c r="D5" s="2">
        <f t="shared" ref="D5:D11" si="0">B5*C5</f>
        <v>800</v>
      </c>
    </row>
    <row r="6" spans="1:8">
      <c r="A6" t="s">
        <v>30</v>
      </c>
      <c r="B6" s="6">
        <v>0.1</v>
      </c>
      <c r="C6" s="2">
        <v>9000</v>
      </c>
      <c r="D6" s="2">
        <f t="shared" si="0"/>
        <v>900</v>
      </c>
    </row>
    <row r="7" spans="1:8">
      <c r="A7" t="s">
        <v>31</v>
      </c>
      <c r="B7" s="6">
        <v>0.06</v>
      </c>
      <c r="C7" s="2">
        <v>0</v>
      </c>
      <c r="D7" s="2">
        <f t="shared" si="0"/>
        <v>0</v>
      </c>
    </row>
    <row r="8" spans="1:8">
      <c r="A8" t="s">
        <v>32</v>
      </c>
      <c r="B8" s="6">
        <v>0.03</v>
      </c>
      <c r="C8" s="2"/>
      <c r="D8" s="2">
        <f t="shared" si="0"/>
        <v>0</v>
      </c>
    </row>
    <row r="9" spans="1:8">
      <c r="A9" t="s">
        <v>33</v>
      </c>
      <c r="B9" s="6">
        <v>0.02</v>
      </c>
      <c r="C9" s="2"/>
      <c r="D9" s="2">
        <f t="shared" si="0"/>
        <v>0</v>
      </c>
    </row>
    <row r="10" spans="1:8">
      <c r="A10" t="s">
        <v>34</v>
      </c>
      <c r="B10" s="6">
        <v>7.4999999999999997E-3</v>
      </c>
      <c r="C10" s="2"/>
      <c r="D10" s="2">
        <f t="shared" si="0"/>
        <v>0</v>
      </c>
    </row>
    <row r="11" spans="1:8">
      <c r="A11" t="s">
        <v>35</v>
      </c>
      <c r="B11" s="6">
        <v>5.0000000000000001E-3</v>
      </c>
      <c r="C11" s="2"/>
      <c r="D11" s="2">
        <f t="shared" si="0"/>
        <v>0</v>
      </c>
    </row>
    <row r="12" spans="1:8">
      <c r="D12" s="2"/>
      <c r="E12" s="9" t="s">
        <v>45</v>
      </c>
    </row>
    <row r="13" spans="1:8">
      <c r="B13" t="s">
        <v>36</v>
      </c>
      <c r="D13" s="2">
        <f>SUM(D4:D12)</f>
        <v>2000</v>
      </c>
      <c r="E13">
        <v>21</v>
      </c>
      <c r="F13" s="2">
        <f>D13*18%</f>
        <v>360</v>
      </c>
      <c r="G13" t="s">
        <v>37</v>
      </c>
      <c r="H13" s="2">
        <f>D13+F13</f>
        <v>2360</v>
      </c>
    </row>
    <row r="14" spans="1:8">
      <c r="D14" s="2"/>
    </row>
    <row r="15" spans="1:8">
      <c r="A15" t="s">
        <v>38</v>
      </c>
      <c r="D15" s="2">
        <f>(D13)*50%</f>
        <v>1000</v>
      </c>
      <c r="E15">
        <v>21</v>
      </c>
      <c r="F15" s="2">
        <f>D15*18%</f>
        <v>180</v>
      </c>
      <c r="H15" s="2">
        <f>D15+F15</f>
        <v>1180</v>
      </c>
    </row>
    <row r="16" spans="1:8">
      <c r="A16" t="s">
        <v>39</v>
      </c>
      <c r="D16" s="2">
        <f>(D15)*50%</f>
        <v>500</v>
      </c>
      <c r="E16">
        <v>21</v>
      </c>
      <c r="F16" s="2">
        <f>D16*18%</f>
        <v>90</v>
      </c>
      <c r="H16" s="2">
        <f>D16+F16</f>
        <v>590</v>
      </c>
    </row>
    <row r="17" spans="1:8">
      <c r="D17" s="2">
        <f>SUM(D15:D16)</f>
        <v>1500</v>
      </c>
      <c r="E17">
        <v>21</v>
      </c>
      <c r="F17" s="2">
        <f>D17*18%</f>
        <v>270</v>
      </c>
      <c r="H17" s="2">
        <f>D17+F17</f>
        <v>1770</v>
      </c>
    </row>
    <row r="18" spans="1:8">
      <c r="A18" t="s">
        <v>40</v>
      </c>
      <c r="D18" s="2">
        <f>D17*35%</f>
        <v>525</v>
      </c>
      <c r="E18">
        <v>21</v>
      </c>
      <c r="F18" s="2">
        <f>D18*18%</f>
        <v>94.5</v>
      </c>
      <c r="H18" s="2">
        <f>D18+F18</f>
        <v>619.5</v>
      </c>
    </row>
    <row r="22" spans="1:8" ht="57.6">
      <c r="A22" s="11" t="s">
        <v>71</v>
      </c>
    </row>
    <row r="23" spans="1:8">
      <c r="A23" s="12"/>
    </row>
    <row r="24" spans="1:8">
      <c r="A24" s="12"/>
    </row>
    <row r="25" spans="1:8">
      <c r="A25" s="12"/>
    </row>
    <row r="26" spans="1:8">
      <c r="A26" s="12"/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seguimiento </vt:lpstr>
      <vt:lpstr>provisión y gastos</vt:lpstr>
      <vt:lpstr>estado económico reclamación</vt:lpstr>
      <vt:lpstr>cálculo intereses</vt:lpstr>
      <vt:lpstr>cálculo honorarios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alfonso.pacheco</dc:creator>
  <cp:lastModifiedBy>alfonso.pacheco</cp:lastModifiedBy>
  <dcterms:created xsi:type="dcterms:W3CDTF">2014-10-16T12:42:21Z</dcterms:created>
  <dcterms:modified xsi:type="dcterms:W3CDTF">2014-11-28T10:35:47Z</dcterms:modified>
</cp:coreProperties>
</file>